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O\tonery\027\1 výzva\"/>
    </mc:Choice>
  </mc:AlternateContent>
  <xr:revisionPtr revIDLastSave="0" documentId="13_ncr:1_{FA589C3F-D534-4A03-9FC7-38BCDB053AC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Tonery!$B$2:$U$24</definedName>
  </definedNames>
  <calcPr calcId="191029"/>
</workbook>
</file>

<file path=xl/calcChain.xml><?xml version="1.0" encoding="utf-8"?>
<calcChain xmlns="http://schemas.openxmlformats.org/spreadsheetml/2006/main">
  <c r="P10" i="1" l="1"/>
  <c r="P11" i="1"/>
  <c r="P12" i="1"/>
  <c r="P13" i="1"/>
  <c r="P14" i="1"/>
  <c r="P15" i="1"/>
  <c r="P16" i="1"/>
  <c r="P17" i="1"/>
  <c r="P18" i="1"/>
  <c r="P19" i="1"/>
  <c r="P20" i="1"/>
  <c r="P21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8" i="1"/>
  <c r="T7" i="1"/>
  <c r="P8" i="1"/>
  <c r="T8" i="1"/>
  <c r="S9" i="1"/>
  <c r="T9" i="1"/>
  <c r="P9" i="1"/>
  <c r="P7" i="1"/>
  <c r="S7" i="1" l="1"/>
  <c r="R24" i="1" s="1"/>
  <c r="Q24" i="1"/>
</calcChain>
</file>

<file path=xl/sharedStrings.xml><?xml version="1.0" encoding="utf-8"?>
<sst xmlns="http://schemas.openxmlformats.org/spreadsheetml/2006/main" count="110" uniqueCount="69">
  <si>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</si>
  <si>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</si>
  <si>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</si>
  <si>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</si>
  <si>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</si>
  <si>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</si>
  <si>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</si>
  <si>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</si>
  <si>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</si>
  <si>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</si>
  <si>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</si>
  <si>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</si>
  <si>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</si>
  <si>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</si>
  <si>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</si>
  <si>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</si>
  <si>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</si>
  <si>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</si>
  <si>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</si>
  <si>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</si>
  <si>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</si>
  <si>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</si>
  <si>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</si>
  <si>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</si>
  <si>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</si>
  <si>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</si>
  <si>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</si>
  <si>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</si>
  <si>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</si>
  <si>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</si>
  <si>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</si>
  <si>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</si>
  <si>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Pokud financováno z projektových prostředků, pak ŘEŠITEL uvede: NÁZEV A ČÍSLO DOTAČNÍHO PROJEKTU</t>
  </si>
  <si>
    <t>Příloha č. 2 Kupní smlouvy - technická specifikace
Tonery (II.) 027 - 2022 (kompatibilní)</t>
  </si>
  <si>
    <t>sada</t>
  </si>
  <si>
    <t>Odpadní nádoba na zbytkový toner pro tiskárnu  Kyocera TaskAlfa 4052ci</t>
  </si>
  <si>
    <t>Fotoválec do tiskárny Lexmark MS 415 dn</t>
  </si>
  <si>
    <t>Samostatná faktura</t>
  </si>
  <si>
    <t>FPE - Petra Vošahlíková,
Tel.: 37763 6010,
E-mail: vosahlik@fpe.zcu.cz</t>
  </si>
  <si>
    <t>Veleslavínova 42, 
301 00 Plzeň,
Fakulta pedagogická - Děkanát, 
místnost VC 323</t>
  </si>
  <si>
    <t>EO - Václava Vlková,
Tel.: 37763 1146,
E-mail: vlkovav@rek.zcu.cz</t>
  </si>
  <si>
    <t xml:space="preserve">Univerzitní 8,
301 00 Plzeň,
Rektorát - Ekonomický odbor,
místnost UR 221 </t>
  </si>
  <si>
    <t>KMT - Mgr. Jan Fadrhonc, Ph.D.,
Tel.: 602 110 331,
E-mail: fadrhonc@kmt.zcu.cz</t>
  </si>
  <si>
    <t>Klatovská 51,  
301 00 Plzeň,
Fakulta pedagogická - Katedra matematiky, fyziky a technické výchovy,
místnost KL 241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</si>
  <si>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</si>
  <si>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
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</si>
  <si>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
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</si>
  <si>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
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</si>
  <si>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r>
      <t xml:space="preserve">
Toner do tiskárny Samsung Xpress C480 -</t>
    </r>
    <r>
      <rPr>
        <b/>
        <sz val="11"/>
        <color theme="1"/>
        <rFont val="Calibri"/>
        <family val="2"/>
        <charset val="238"/>
        <scheme val="minor"/>
      </rPr>
      <t xml:space="preserve"> CMYK sada</t>
    </r>
  </si>
  <si>
    <t>Originální, nebo kompatibilní toner splňující podmínky certifikátu STMC. Minimální výtěžnost při 5% pokrytí: černý 1 500 stran, barvy 1 000 stran.</t>
  </si>
  <si>
    <r>
      <t xml:space="preserve">
Toner do tiskárny Samsung Xpress C480 -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</si>
  <si>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1 500 stran.</t>
  </si>
  <si>
    <r>
      <t xml:space="preserve">
Toner do tiskárny HP LaserJet 1320 -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</si>
  <si>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3 000 stran.</t>
  </si>
  <si>
    <r>
      <t xml:space="preserve">
Toner do tiskárny HP LJ MFP M28 -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</si>
  <si>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1 000 stran.</t>
  </si>
  <si>
    <t>Odpadní nádobka na zbytkový toner pro tiskárnu  Kyocera TaskAlfa 4052ci.</t>
  </si>
  <si>
    <r>
      <t>Toner do OKI MB492dn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</si>
  <si>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 Minimální výtěžnost při 5% pokrytí 12 000 stran.</t>
  </si>
  <si>
    <t>Fotoválec do tiskárny Lexmark MS415 dn, minimální výtěžnost 60 000 stran.</t>
  </si>
  <si>
    <r>
      <t>Toner pro tiskárnu OKI MC853dn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</si>
  <si>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
Minimální výtěžnost při 5% pokrytí 7 000 stran.</t>
  </si>
  <si>
    <r>
      <t xml:space="preserve">Toner pro tiskárnu OKI MC853dn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</si>
  <si>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Originální, nebo kompatibilní toner splňující podmínky certifikátu STMC. 
Minimální výtěžnost při 5% pokrytí 7 300 stran.</t>
  </si>
  <si>
    <r>
      <t xml:space="preserve">Toner pro tiskárnu OKI MC853dn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</si>
  <si>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t>Originální, nebo kompatibilní toner splňující podmínky certifikátu STMC. Minimální výtěžnost při 5% pokrytí 7 300 stran.</t>
  </si>
  <si>
    <r>
      <t xml:space="preserve">Toner pro tiskárnu OKI MC853dn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</si>
  <si>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 xml:space="preserve">Originální, nebo kompatibilní toner splňující podmínky certifikátu STMC. Minimální výtěžnost při 5% pokrytí 30 000 stran. </t>
  </si>
  <si>
    <t>Originální, nebo kompatibilní toner splňující podmínky certifikátu STMC. Minimální výtěžnost při 5% pokrytí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</si>
</sst>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60">
    <xf numFmtId="0" fontId="0" fillId="0" borderId="0" xfId="0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8" fillId="4" borderId="11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8" fillId="4" borderId="13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8" fillId="4" borderId="18" xfId="0" applyFont="1" applyFill="1" applyBorder="1" applyAlignment="1" applyProtection="1">
      <alignment horizontal="center" vertical="center"/>
    </xf>
    <xf numFmtId="164" fontId="0" fillId="3" borderId="18" xfId="0" applyNumberFormat="1" applyFill="1" applyBorder="1" applyAlignment="1" applyProtection="1">
      <alignment horizontal="right" vertical="center" indent="1"/>
    </xf>
    <xf numFmtId="0" fontId="3" fillId="3" borderId="18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8" fillId="4" borderId="20" xfId="0" applyFont="1" applyFill="1" applyBorder="1" applyAlignment="1" applyProtection="1">
      <alignment horizontal="center" vertical="center"/>
    </xf>
    <xf numFmtId="0" fontId="6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 indent="1"/>
    </xf>
    <xf numFmtId="0" fontId="8" fillId="4" borderId="2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8" fillId="4" borderId="15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7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1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horizontal="center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0" fontId="15" fillId="5" borderId="18" xfId="0" applyFont="1" applyFill="1" applyBorder="1" applyAlignment="1" applyProtection="1">
      <alignment horizontal="left" vertical="center" wrapText="1" indent="1"/>
      <protection locked="0"/>
    </xf>
    <xf numFmtId="0" fontId="15" fillId="5" borderId="20" xfId="0" applyFont="1" applyFill="1" applyBorder="1" applyAlignment="1" applyProtection="1">
      <alignment horizontal="left" vertical="center" wrapText="1" indent="1"/>
      <protection locked="0"/>
    </xf>
    <xf numFmtId="0" fontId="15" fillId="5" borderId="2" xfId="0" applyFont="1" applyFill="1" applyBorder="1" applyAlignment="1" applyProtection="1">
      <alignment horizontal="left" vertical="center" wrapText="1" indent="1"/>
      <protection locked="0"/>
    </xf>
    <xf numFmtId="0" fontId="15" fillId="5" borderId="15" xfId="0" applyFont="1" applyFill="1" applyBorder="1" applyAlignment="1" applyProtection="1">
      <alignment horizontal="lef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71"/>
  <sheetViews>
    <sheetView tabSelected="1" topLeftCell="D1" zoomScale="60" zoomScaleNormal="60" workbookViewId="0">
      <selection activeCell="O18" sqref="O18:O21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5.85546875" style="5" customWidth="1"/>
    <col min="4" max="4" width="9.7109375" style="145" bestFit="1" customWidth="1"/>
    <col min="5" max="5" width="9" style="146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42578125" style="6" hidden="1" customWidth="1"/>
    <col min="12" max="12" width="21" style="6" hidden="1" customWidth="1"/>
    <col min="13" max="13" width="30.42578125" style="6" customWidth="1"/>
    <col min="14" max="14" width="40.5703125" style="6" customWidth="1"/>
    <col min="15" max="15" width="25.7109375" style="5" customWidth="1"/>
    <col min="16" max="16" width="16.7109375" style="5" hidden="1" customWidth="1"/>
    <col min="17" max="17" width="20.7109375" style="6" bestFit="1" customWidth="1"/>
    <col min="18" max="18" width="23.7109375" style="6" customWidth="1"/>
    <col min="19" max="19" width="20.7109375" style="6" bestFit="1" customWidth="1"/>
    <col min="20" max="20" width="19.7109375" style="6" bestFit="1" customWidth="1"/>
    <col min="21" max="21" width="14.140625" style="6" hidden="1" customWidth="1"/>
    <col min="22" max="22" width="40.42578125" style="7" customWidth="1"/>
    <col min="23" max="16384" width="9.140625" style="6"/>
  </cols>
  <sheetData>
    <row r="1" spans="2:22" ht="42" customHeight="1" x14ac:dyDescent="0.25">
      <c r="B1" s="1" t="s">
        <v>33</v>
      </c>
      <c r="C1" s="2"/>
      <c r="D1" s="3"/>
      <c r="E1" s="4"/>
    </row>
    <row r="2" spans="2:22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O2" s="10"/>
      <c r="P2" s="10"/>
      <c r="Q2" s="13"/>
      <c r="R2" s="13"/>
      <c r="T2" s="13"/>
      <c r="U2" s="14"/>
      <c r="V2" s="15"/>
    </row>
    <row r="3" spans="2:22" ht="18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3"/>
      <c r="O3" s="20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3"/>
      <c r="O4" s="10"/>
      <c r="P4" s="10"/>
      <c r="Q4" s="13"/>
      <c r="R4" s="13"/>
      <c r="T4" s="13"/>
    </row>
    <row r="5" spans="2:22" ht="34.5" customHeight="1" thickBot="1" x14ac:dyDescent="0.3">
      <c r="B5" s="23"/>
      <c r="C5" s="24"/>
      <c r="D5" s="25"/>
      <c r="E5" s="25"/>
      <c r="F5" s="10"/>
      <c r="G5" s="26" t="s">
        <v>2</v>
      </c>
      <c r="H5" s="10"/>
      <c r="I5" s="10"/>
      <c r="J5" s="6"/>
      <c r="N5" s="27"/>
      <c r="O5" s="27"/>
      <c r="P5" s="6"/>
      <c r="R5" s="26" t="s">
        <v>2</v>
      </c>
      <c r="U5" s="12"/>
      <c r="V5" s="6"/>
    </row>
    <row r="6" spans="2:22" ht="66.75" customHeight="1" thickTop="1" thickBot="1" x14ac:dyDescent="0.3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5</v>
      </c>
      <c r="H6" s="29" t="s">
        <v>16</v>
      </c>
      <c r="I6" s="29" t="s">
        <v>20</v>
      </c>
      <c r="J6" s="29" t="s">
        <v>21</v>
      </c>
      <c r="K6" s="29" t="s">
        <v>32</v>
      </c>
      <c r="L6" s="29" t="s">
        <v>22</v>
      </c>
      <c r="M6" s="31" t="s">
        <v>23</v>
      </c>
      <c r="N6" s="29" t="s">
        <v>24</v>
      </c>
      <c r="O6" s="29" t="s">
        <v>25</v>
      </c>
      <c r="P6" s="29" t="s">
        <v>26</v>
      </c>
      <c r="Q6" s="29" t="s">
        <v>6</v>
      </c>
      <c r="R6" s="32" t="s">
        <v>7</v>
      </c>
      <c r="S6" s="31" t="s">
        <v>8</v>
      </c>
      <c r="T6" s="31" t="s">
        <v>9</v>
      </c>
      <c r="U6" s="29" t="s">
        <v>27</v>
      </c>
      <c r="V6" s="29" t="s">
        <v>28</v>
      </c>
    </row>
    <row r="7" spans="2:22" ht="61.15" customHeight="1" thickTop="1" x14ac:dyDescent="0.25">
      <c r="B7" s="33">
        <v>1</v>
      </c>
      <c r="C7" s="34" t="s">
        <v>44</v>
      </c>
      <c r="D7" s="35">
        <v>3</v>
      </c>
      <c r="E7" s="36" t="s">
        <v>29</v>
      </c>
      <c r="F7" s="37" t="s">
        <v>67</v>
      </c>
      <c r="G7" s="148"/>
      <c r="H7" s="38" t="s">
        <v>31</v>
      </c>
      <c r="I7" s="39" t="s">
        <v>37</v>
      </c>
      <c r="J7" s="40" t="s">
        <v>30</v>
      </c>
      <c r="K7" s="41"/>
      <c r="L7" s="41"/>
      <c r="M7" s="39" t="s">
        <v>38</v>
      </c>
      <c r="N7" s="39" t="s">
        <v>39</v>
      </c>
      <c r="O7" s="42">
        <v>21</v>
      </c>
      <c r="P7" s="43">
        <f t="shared" ref="P7:P21" si="0">D7*Q7</f>
        <v>4500</v>
      </c>
      <c r="Q7" s="44">
        <v>1500</v>
      </c>
      <c r="R7" s="154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66" customHeight="1" x14ac:dyDescent="0.25">
      <c r="B8" s="47">
        <v>2</v>
      </c>
      <c r="C8" s="48" t="s">
        <v>45</v>
      </c>
      <c r="D8" s="49">
        <v>2</v>
      </c>
      <c r="E8" s="50" t="s">
        <v>29</v>
      </c>
      <c r="F8" s="51" t="s">
        <v>68</v>
      </c>
      <c r="G8" s="149"/>
      <c r="H8" s="52" t="s">
        <v>31</v>
      </c>
      <c r="I8" s="53"/>
      <c r="J8" s="54"/>
      <c r="K8" s="55"/>
      <c r="L8" s="55"/>
      <c r="M8" s="56"/>
      <c r="N8" s="56"/>
      <c r="O8" s="57"/>
      <c r="P8" s="58">
        <f t="shared" si="0"/>
        <v>5000</v>
      </c>
      <c r="Q8" s="59">
        <v>2500</v>
      </c>
      <c r="R8" s="155"/>
      <c r="S8" s="60">
        <f t="shared" ref="S8" si="3">D8*R8</f>
        <v>0</v>
      </c>
      <c r="T8" s="61" t="str">
        <f t="shared" ref="T8" si="4">IF(ISNUMBER(R8), IF(R8&gt;Q8,"NEVYHOVUJE","VYHOVUJE")," ")</f>
        <v xml:space="preserve"> </v>
      </c>
      <c r="U8" s="55"/>
      <c r="V8" s="55"/>
    </row>
    <row r="9" spans="2:22" ht="61.15" customHeight="1" x14ac:dyDescent="0.25">
      <c r="B9" s="47">
        <v>3</v>
      </c>
      <c r="C9" s="48" t="s">
        <v>46</v>
      </c>
      <c r="D9" s="49">
        <v>2</v>
      </c>
      <c r="E9" s="50" t="s">
        <v>29</v>
      </c>
      <c r="F9" s="51" t="s">
        <v>68</v>
      </c>
      <c r="G9" s="149"/>
      <c r="H9" s="52" t="s">
        <v>31</v>
      </c>
      <c r="I9" s="53"/>
      <c r="J9" s="54"/>
      <c r="K9" s="55"/>
      <c r="L9" s="55"/>
      <c r="M9" s="56"/>
      <c r="N9" s="56"/>
      <c r="O9" s="57"/>
      <c r="P9" s="58">
        <f t="shared" si="0"/>
        <v>5000</v>
      </c>
      <c r="Q9" s="59">
        <v>2500</v>
      </c>
      <c r="R9" s="155"/>
      <c r="S9" s="60">
        <f t="shared" ref="S9" si="5">D9*R9</f>
        <v>0</v>
      </c>
      <c r="T9" s="61" t="str">
        <f t="shared" ref="T9" si="6">IF(ISNUMBER(R9), IF(R9&gt;Q9,"NEVYHOVUJE","VYHOVUJE")," ")</f>
        <v xml:space="preserve"> </v>
      </c>
      <c r="U9" s="55"/>
      <c r="V9" s="55"/>
    </row>
    <row r="10" spans="2:22" ht="61.15" customHeight="1" x14ac:dyDescent="0.25">
      <c r="B10" s="62">
        <v>4</v>
      </c>
      <c r="C10" s="63" t="s">
        <v>47</v>
      </c>
      <c r="D10" s="64">
        <v>2</v>
      </c>
      <c r="E10" s="65" t="s">
        <v>29</v>
      </c>
      <c r="F10" s="66" t="s">
        <v>68</v>
      </c>
      <c r="G10" s="150"/>
      <c r="H10" s="67" t="s">
        <v>31</v>
      </c>
      <c r="I10" s="53"/>
      <c r="J10" s="54"/>
      <c r="K10" s="55"/>
      <c r="L10" s="55"/>
      <c r="M10" s="56"/>
      <c r="N10" s="56"/>
      <c r="O10" s="57"/>
      <c r="P10" s="58">
        <f t="shared" si="0"/>
        <v>5000</v>
      </c>
      <c r="Q10" s="68">
        <v>2500</v>
      </c>
      <c r="R10" s="156"/>
      <c r="S10" s="60">
        <f t="shared" ref="S10:S21" si="7">D10*R10</f>
        <v>0</v>
      </c>
      <c r="T10" s="61" t="str">
        <f t="shared" ref="T10:T21" si="8">IF(ISNUMBER(R10), IF(R10&gt;Q10,"NEVYHOVUJE","VYHOVUJE")," ")</f>
        <v xml:space="preserve"> </v>
      </c>
      <c r="U10" s="55"/>
      <c r="V10" s="55"/>
    </row>
    <row r="11" spans="2:22" ht="61.15" customHeight="1" x14ac:dyDescent="0.25">
      <c r="B11" s="62">
        <v>5</v>
      </c>
      <c r="C11" s="63" t="s">
        <v>48</v>
      </c>
      <c r="D11" s="64">
        <v>1</v>
      </c>
      <c r="E11" s="65" t="s">
        <v>34</v>
      </c>
      <c r="F11" s="66" t="s">
        <v>49</v>
      </c>
      <c r="G11" s="150"/>
      <c r="H11" s="67" t="s">
        <v>31</v>
      </c>
      <c r="I11" s="53"/>
      <c r="J11" s="54"/>
      <c r="K11" s="55"/>
      <c r="L11" s="55"/>
      <c r="M11" s="56"/>
      <c r="N11" s="56"/>
      <c r="O11" s="57"/>
      <c r="P11" s="58">
        <f t="shared" si="0"/>
        <v>2000</v>
      </c>
      <c r="Q11" s="68">
        <v>2000</v>
      </c>
      <c r="R11" s="156"/>
      <c r="S11" s="60">
        <f t="shared" si="7"/>
        <v>0</v>
      </c>
      <c r="T11" s="61" t="str">
        <f t="shared" si="8"/>
        <v xml:space="preserve"> </v>
      </c>
      <c r="U11" s="55"/>
      <c r="V11" s="55"/>
    </row>
    <row r="12" spans="2:22" ht="61.15" customHeight="1" x14ac:dyDescent="0.25">
      <c r="B12" s="62">
        <v>6</v>
      </c>
      <c r="C12" s="63" t="s">
        <v>50</v>
      </c>
      <c r="D12" s="64">
        <v>2</v>
      </c>
      <c r="E12" s="65" t="s">
        <v>29</v>
      </c>
      <c r="F12" s="66" t="s">
        <v>51</v>
      </c>
      <c r="G12" s="150"/>
      <c r="H12" s="67" t="s">
        <v>31</v>
      </c>
      <c r="I12" s="53"/>
      <c r="J12" s="54"/>
      <c r="K12" s="55"/>
      <c r="L12" s="55"/>
      <c r="M12" s="56"/>
      <c r="N12" s="56"/>
      <c r="O12" s="57"/>
      <c r="P12" s="58">
        <f t="shared" si="0"/>
        <v>1200</v>
      </c>
      <c r="Q12" s="68">
        <v>600</v>
      </c>
      <c r="R12" s="156"/>
      <c r="S12" s="60">
        <f t="shared" si="7"/>
        <v>0</v>
      </c>
      <c r="T12" s="61" t="str">
        <f t="shared" si="8"/>
        <v xml:space="preserve"> </v>
      </c>
      <c r="U12" s="55"/>
      <c r="V12" s="55"/>
    </row>
    <row r="13" spans="2:22" ht="61.15" customHeight="1" x14ac:dyDescent="0.25">
      <c r="B13" s="62">
        <v>7</v>
      </c>
      <c r="C13" s="63" t="s">
        <v>52</v>
      </c>
      <c r="D13" s="64">
        <v>4</v>
      </c>
      <c r="E13" s="65" t="s">
        <v>29</v>
      </c>
      <c r="F13" s="66" t="s">
        <v>53</v>
      </c>
      <c r="G13" s="150"/>
      <c r="H13" s="67" t="s">
        <v>31</v>
      </c>
      <c r="I13" s="53"/>
      <c r="J13" s="54"/>
      <c r="K13" s="55"/>
      <c r="L13" s="55"/>
      <c r="M13" s="56"/>
      <c r="N13" s="56"/>
      <c r="O13" s="57"/>
      <c r="P13" s="58">
        <f t="shared" si="0"/>
        <v>2000</v>
      </c>
      <c r="Q13" s="68">
        <v>500</v>
      </c>
      <c r="R13" s="156"/>
      <c r="S13" s="60">
        <f t="shared" si="7"/>
        <v>0</v>
      </c>
      <c r="T13" s="61" t="str">
        <f t="shared" si="8"/>
        <v xml:space="preserve"> </v>
      </c>
      <c r="U13" s="55"/>
      <c r="V13" s="55"/>
    </row>
    <row r="14" spans="2:22" ht="61.15" customHeight="1" x14ac:dyDescent="0.25">
      <c r="B14" s="62">
        <v>8</v>
      </c>
      <c r="C14" s="63" t="s">
        <v>54</v>
      </c>
      <c r="D14" s="64">
        <v>2</v>
      </c>
      <c r="E14" s="65" t="s">
        <v>29</v>
      </c>
      <c r="F14" s="66" t="s">
        <v>55</v>
      </c>
      <c r="G14" s="150"/>
      <c r="H14" s="67" t="s">
        <v>31</v>
      </c>
      <c r="I14" s="53"/>
      <c r="J14" s="54"/>
      <c r="K14" s="55"/>
      <c r="L14" s="55"/>
      <c r="M14" s="56"/>
      <c r="N14" s="56"/>
      <c r="O14" s="57"/>
      <c r="P14" s="58">
        <f t="shared" si="0"/>
        <v>1000</v>
      </c>
      <c r="Q14" s="68">
        <v>500</v>
      </c>
      <c r="R14" s="156"/>
      <c r="S14" s="60">
        <f t="shared" si="7"/>
        <v>0</v>
      </c>
      <c r="T14" s="61" t="str">
        <f t="shared" si="8"/>
        <v xml:space="preserve"> </v>
      </c>
      <c r="U14" s="55"/>
      <c r="V14" s="55"/>
    </row>
    <row r="15" spans="2:22" ht="61.15" customHeight="1" thickBot="1" x14ac:dyDescent="0.3">
      <c r="B15" s="62">
        <v>9</v>
      </c>
      <c r="C15" s="69" t="s">
        <v>35</v>
      </c>
      <c r="D15" s="64">
        <v>1</v>
      </c>
      <c r="E15" s="65" t="s">
        <v>29</v>
      </c>
      <c r="F15" s="66" t="s">
        <v>56</v>
      </c>
      <c r="G15" s="150"/>
      <c r="H15" s="70" t="s">
        <v>30</v>
      </c>
      <c r="I15" s="71"/>
      <c r="J15" s="72"/>
      <c r="K15" s="73"/>
      <c r="L15" s="73"/>
      <c r="M15" s="74"/>
      <c r="N15" s="74"/>
      <c r="O15" s="75"/>
      <c r="P15" s="76">
        <f t="shared" si="0"/>
        <v>500</v>
      </c>
      <c r="Q15" s="68">
        <v>500</v>
      </c>
      <c r="R15" s="156"/>
      <c r="S15" s="77">
        <f t="shared" si="7"/>
        <v>0</v>
      </c>
      <c r="T15" s="78" t="str">
        <f t="shared" si="8"/>
        <v xml:space="preserve"> </v>
      </c>
      <c r="U15" s="73"/>
      <c r="V15" s="73"/>
    </row>
    <row r="16" spans="2:22" ht="93.75" customHeight="1" thickBot="1" x14ac:dyDescent="0.3">
      <c r="B16" s="79">
        <v>10</v>
      </c>
      <c r="C16" s="80" t="s">
        <v>57</v>
      </c>
      <c r="D16" s="81">
        <v>1</v>
      </c>
      <c r="E16" s="82" t="s">
        <v>29</v>
      </c>
      <c r="F16" s="83" t="s">
        <v>58</v>
      </c>
      <c r="G16" s="151"/>
      <c r="H16" s="84" t="s">
        <v>31</v>
      </c>
      <c r="I16" s="80" t="s">
        <v>37</v>
      </c>
      <c r="J16" s="85" t="s">
        <v>30</v>
      </c>
      <c r="K16" s="82"/>
      <c r="L16" s="82"/>
      <c r="M16" s="80" t="s">
        <v>40</v>
      </c>
      <c r="N16" s="80" t="s">
        <v>41</v>
      </c>
      <c r="O16" s="86">
        <v>21</v>
      </c>
      <c r="P16" s="87">
        <f t="shared" si="0"/>
        <v>750</v>
      </c>
      <c r="Q16" s="88">
        <v>750</v>
      </c>
      <c r="R16" s="157"/>
      <c r="S16" s="89">
        <f t="shared" si="7"/>
        <v>0</v>
      </c>
      <c r="T16" s="90" t="str">
        <f t="shared" si="8"/>
        <v xml:space="preserve"> </v>
      </c>
      <c r="U16" s="82"/>
      <c r="V16" s="82" t="s">
        <v>10</v>
      </c>
    </row>
    <row r="17" spans="2:22" ht="78" customHeight="1" thickBot="1" x14ac:dyDescent="0.3">
      <c r="B17" s="79">
        <v>11</v>
      </c>
      <c r="C17" s="91" t="s">
        <v>36</v>
      </c>
      <c r="D17" s="81">
        <v>2</v>
      </c>
      <c r="E17" s="82" t="s">
        <v>29</v>
      </c>
      <c r="F17" s="83" t="s">
        <v>59</v>
      </c>
      <c r="G17" s="151"/>
      <c r="H17" s="84" t="s">
        <v>30</v>
      </c>
      <c r="I17" s="80" t="s">
        <v>37</v>
      </c>
      <c r="J17" s="85" t="s">
        <v>30</v>
      </c>
      <c r="K17" s="82"/>
      <c r="L17" s="82"/>
      <c r="M17" s="80" t="s">
        <v>40</v>
      </c>
      <c r="N17" s="80" t="s">
        <v>41</v>
      </c>
      <c r="O17" s="86">
        <v>21</v>
      </c>
      <c r="P17" s="87">
        <f t="shared" si="0"/>
        <v>2000</v>
      </c>
      <c r="Q17" s="88">
        <v>1000</v>
      </c>
      <c r="R17" s="157"/>
      <c r="S17" s="89">
        <f t="shared" si="7"/>
        <v>0</v>
      </c>
      <c r="T17" s="90" t="str">
        <f t="shared" si="8"/>
        <v xml:space="preserve"> </v>
      </c>
      <c r="U17" s="82"/>
      <c r="V17" s="82" t="s">
        <v>15</v>
      </c>
    </row>
    <row r="18" spans="2:22" ht="61.15" customHeight="1" x14ac:dyDescent="0.25">
      <c r="B18" s="92">
        <v>12</v>
      </c>
      <c r="C18" s="93" t="s">
        <v>60</v>
      </c>
      <c r="D18" s="94">
        <v>2</v>
      </c>
      <c r="E18" s="95" t="s">
        <v>29</v>
      </c>
      <c r="F18" s="96" t="s">
        <v>61</v>
      </c>
      <c r="G18" s="152"/>
      <c r="H18" s="97" t="s">
        <v>31</v>
      </c>
      <c r="I18" s="98" t="s">
        <v>37</v>
      </c>
      <c r="J18" s="99" t="s">
        <v>30</v>
      </c>
      <c r="K18" s="100"/>
      <c r="L18" s="100"/>
      <c r="M18" s="98" t="s">
        <v>42</v>
      </c>
      <c r="N18" s="98" t="s">
        <v>43</v>
      </c>
      <c r="O18" s="101">
        <v>21</v>
      </c>
      <c r="P18" s="102">
        <f t="shared" si="0"/>
        <v>2400</v>
      </c>
      <c r="Q18" s="103">
        <v>1200</v>
      </c>
      <c r="R18" s="158"/>
      <c r="S18" s="104">
        <f t="shared" si="7"/>
        <v>0</v>
      </c>
      <c r="T18" s="105" t="str">
        <f t="shared" si="8"/>
        <v xml:space="preserve"> </v>
      </c>
      <c r="U18" s="100"/>
      <c r="V18" s="100" t="s">
        <v>10</v>
      </c>
    </row>
    <row r="19" spans="2:22" ht="61.15" customHeight="1" x14ac:dyDescent="0.25">
      <c r="B19" s="62">
        <v>13</v>
      </c>
      <c r="C19" s="63" t="s">
        <v>62</v>
      </c>
      <c r="D19" s="64">
        <v>1</v>
      </c>
      <c r="E19" s="65" t="s">
        <v>29</v>
      </c>
      <c r="F19" s="66" t="s">
        <v>63</v>
      </c>
      <c r="G19" s="150"/>
      <c r="H19" s="67" t="s">
        <v>31</v>
      </c>
      <c r="I19" s="53"/>
      <c r="J19" s="54"/>
      <c r="K19" s="55"/>
      <c r="L19" s="55"/>
      <c r="M19" s="106"/>
      <c r="N19" s="107"/>
      <c r="O19" s="57"/>
      <c r="P19" s="58">
        <f t="shared" si="0"/>
        <v>2600</v>
      </c>
      <c r="Q19" s="68">
        <v>2600</v>
      </c>
      <c r="R19" s="156"/>
      <c r="S19" s="60">
        <f t="shared" si="7"/>
        <v>0</v>
      </c>
      <c r="T19" s="61" t="str">
        <f t="shared" si="8"/>
        <v xml:space="preserve"> </v>
      </c>
      <c r="U19" s="55"/>
      <c r="V19" s="55"/>
    </row>
    <row r="20" spans="2:22" ht="61.15" customHeight="1" x14ac:dyDescent="0.25">
      <c r="B20" s="62">
        <v>14</v>
      </c>
      <c r="C20" s="63" t="s">
        <v>64</v>
      </c>
      <c r="D20" s="64">
        <v>1</v>
      </c>
      <c r="E20" s="65" t="s">
        <v>29</v>
      </c>
      <c r="F20" s="66" t="s">
        <v>65</v>
      </c>
      <c r="G20" s="150"/>
      <c r="H20" s="67" t="s">
        <v>31</v>
      </c>
      <c r="I20" s="53"/>
      <c r="J20" s="54"/>
      <c r="K20" s="55"/>
      <c r="L20" s="55"/>
      <c r="M20" s="106"/>
      <c r="N20" s="107"/>
      <c r="O20" s="57"/>
      <c r="P20" s="58">
        <f t="shared" si="0"/>
        <v>2600</v>
      </c>
      <c r="Q20" s="68">
        <v>2600</v>
      </c>
      <c r="R20" s="156"/>
      <c r="S20" s="60">
        <f t="shared" si="7"/>
        <v>0</v>
      </c>
      <c r="T20" s="61" t="str">
        <f t="shared" si="8"/>
        <v xml:space="preserve"> </v>
      </c>
      <c r="U20" s="55"/>
      <c r="V20" s="55"/>
    </row>
    <row r="21" spans="2:22" ht="61.15" customHeight="1" thickBot="1" x14ac:dyDescent="0.3">
      <c r="B21" s="108">
        <v>15</v>
      </c>
      <c r="C21" s="109" t="s">
        <v>66</v>
      </c>
      <c r="D21" s="110">
        <v>1</v>
      </c>
      <c r="E21" s="111" t="s">
        <v>29</v>
      </c>
      <c r="F21" s="112" t="s">
        <v>65</v>
      </c>
      <c r="G21" s="153"/>
      <c r="H21" s="113" t="s">
        <v>31</v>
      </c>
      <c r="I21" s="114"/>
      <c r="J21" s="115"/>
      <c r="K21" s="116"/>
      <c r="L21" s="116"/>
      <c r="M21" s="117"/>
      <c r="N21" s="118"/>
      <c r="O21" s="119"/>
      <c r="P21" s="120">
        <f t="shared" si="0"/>
        <v>2600</v>
      </c>
      <c r="Q21" s="121">
        <v>2600</v>
      </c>
      <c r="R21" s="159"/>
      <c r="S21" s="122">
        <f t="shared" si="7"/>
        <v>0</v>
      </c>
      <c r="T21" s="123" t="str">
        <f t="shared" si="8"/>
        <v xml:space="preserve"> </v>
      </c>
      <c r="U21" s="116"/>
      <c r="V21" s="116"/>
    </row>
    <row r="22" spans="2:22" ht="13.5" customHeight="1" thickTop="1" thickBot="1" x14ac:dyDescent="0.3">
      <c r="C22" s="6"/>
      <c r="D22" s="6"/>
      <c r="E22" s="6"/>
      <c r="F22" s="6"/>
      <c r="G22" s="6"/>
      <c r="H22" s="6"/>
      <c r="I22" s="6"/>
      <c r="J22" s="6"/>
      <c r="O22" s="6"/>
      <c r="P22" s="6"/>
      <c r="S22" s="124"/>
    </row>
    <row r="23" spans="2:22" ht="60.75" customHeight="1" thickTop="1" thickBot="1" x14ac:dyDescent="0.3">
      <c r="B23" s="125" t="s">
        <v>11</v>
      </c>
      <c r="C23" s="126"/>
      <c r="D23" s="126"/>
      <c r="E23" s="126"/>
      <c r="F23" s="126"/>
      <c r="G23" s="126"/>
      <c r="H23" s="127"/>
      <c r="I23" s="128"/>
      <c r="J23" s="128"/>
      <c r="K23" s="128"/>
      <c r="L23" s="129"/>
      <c r="M23" s="12"/>
      <c r="N23" s="12"/>
      <c r="O23" s="130"/>
      <c r="P23" s="130"/>
      <c r="Q23" s="131" t="s">
        <v>12</v>
      </c>
      <c r="R23" s="132" t="s">
        <v>13</v>
      </c>
      <c r="S23" s="133"/>
      <c r="T23" s="134"/>
      <c r="U23" s="27"/>
      <c r="V23" s="135"/>
    </row>
    <row r="24" spans="2:22" ht="33" customHeight="1" thickTop="1" thickBot="1" x14ac:dyDescent="0.3">
      <c r="B24" s="136" t="s">
        <v>14</v>
      </c>
      <c r="C24" s="136"/>
      <c r="D24" s="136"/>
      <c r="E24" s="136"/>
      <c r="F24" s="136"/>
      <c r="G24" s="136"/>
      <c r="H24" s="137"/>
      <c r="I24" s="138"/>
      <c r="L24" s="8"/>
      <c r="M24" s="8"/>
      <c r="N24" s="8"/>
      <c r="O24" s="139"/>
      <c r="P24" s="139"/>
      <c r="Q24" s="140">
        <f>SUM(P7:P21)</f>
        <v>39150</v>
      </c>
      <c r="R24" s="141">
        <f>SUM(S7:S21)</f>
        <v>0</v>
      </c>
      <c r="S24" s="142"/>
      <c r="T24" s="143"/>
    </row>
    <row r="25" spans="2:22" ht="14.25" customHeight="1" thickTop="1" x14ac:dyDescent="0.25">
      <c r="B25" s="144"/>
    </row>
    <row r="26" spans="2:22" ht="14.25" customHeight="1" x14ac:dyDescent="0.25">
      <c r="B26" s="147"/>
      <c r="C26" s="144"/>
    </row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</sheetData>
  <sheetProtection algorithmName="SHA-512" hashValue="gRQl/KDk2aNG3pgi245062fYm3GoYsApLcBlsdOSiO5LhJ9MUN4UmcU5LdzVfGi8wdQQ2ecslHCg3lTnGTAU8g==" saltValue="+KOaU5i7zhysb3kKjfF2tw==" spinCount="100000" sheet="1" objects="1" scenarios="1"/>
  <mergeCells count="23">
    <mergeCell ref="U7:U15"/>
    <mergeCell ref="V7:V15"/>
    <mergeCell ref="B24:G24"/>
    <mergeCell ref="R24:T24"/>
    <mergeCell ref="B1:C1"/>
    <mergeCell ref="B23:G23"/>
    <mergeCell ref="R23:T23"/>
    <mergeCell ref="O7:O15"/>
    <mergeCell ref="M7:M15"/>
    <mergeCell ref="N7:N15"/>
    <mergeCell ref="I7:I15"/>
    <mergeCell ref="J7:J15"/>
    <mergeCell ref="K7:K15"/>
    <mergeCell ref="L7:L15"/>
    <mergeCell ref="I18:I21"/>
    <mergeCell ref="U18:U21"/>
    <mergeCell ref="V18:V21"/>
    <mergeCell ref="M18:M21"/>
    <mergeCell ref="N18:N21"/>
    <mergeCell ref="O18:O21"/>
    <mergeCell ref="J18:J21"/>
    <mergeCell ref="K18:K21"/>
    <mergeCell ref="L18:L21"/>
  </mergeCells>
  <phoneticPr fontId="22" type="noConversion"/>
  <conditionalFormatting sqref="B7:B21 D7:D21">
    <cfRule type="containsBlanks" dxfId="9" priority="55">
      <formula>LEN(TRIM(B7))=0</formula>
    </cfRule>
  </conditionalFormatting>
  <conditionalFormatting sqref="B7:B21">
    <cfRule type="cellIs" dxfId="8" priority="50" operator="greaterThanOrEqual">
      <formula>1</formula>
    </cfRule>
  </conditionalFormatting>
  <conditionalFormatting sqref="T7:T21">
    <cfRule type="cellIs" dxfId="7" priority="47" operator="equal">
      <formula>"VYHOVUJE"</formula>
    </cfRule>
  </conditionalFormatting>
  <conditionalFormatting sqref="T7:T21">
    <cfRule type="cellIs" dxfId="6" priority="46" operator="equal">
      <formula>"NEVYHOVUJE"</formula>
    </cfRule>
  </conditionalFormatting>
  <conditionalFormatting sqref="G7:G21 R7:R21">
    <cfRule type="containsBlanks" dxfId="5" priority="27">
      <formula>LEN(TRIM(G7))=0</formula>
    </cfRule>
  </conditionalFormatting>
  <conditionalFormatting sqref="G7:G21 R7:R21">
    <cfRule type="notContainsBlanks" dxfId="4" priority="25">
      <formula>LEN(TRIM(G7))&gt;0</formula>
    </cfRule>
  </conditionalFormatting>
  <conditionalFormatting sqref="G7:G21 R7:R21">
    <cfRule type="notContainsBlanks" dxfId="3" priority="24">
      <formula>LEN(TRIM(G7))&gt;0</formula>
    </cfRule>
  </conditionalFormatting>
  <conditionalFormatting sqref="G7:G21">
    <cfRule type="notContainsBlanks" dxfId="2" priority="23">
      <formula>LEN(TRIM(G7))&gt;0</formula>
    </cfRule>
  </conditionalFormatting>
  <conditionalFormatting sqref="H7:H21">
    <cfRule type="containsBlanks" dxfId="1" priority="1">
      <formula>LEN(TRIM(H7))=0</formula>
    </cfRule>
  </conditionalFormatting>
  <conditionalFormatting sqref="H7:H21">
    <cfRule type="notContainsBlanks" dxfId="0" priority="2">
      <formula>LEN(TRIM(H7))&gt;0</formula>
    </cfRule>
  </conditionalFormatting>
  <dataValidations count="3">
    <dataValidation type="list" showInputMessage="1" showErrorMessage="1" sqref="E7:E21" xr:uid="{00000000-0002-0000-0000-000000000000}">
      <formula1>"ks,bal,sada,"</formula1>
    </dataValidation>
    <dataValidation type="list" showInputMessage="1" showErrorMessage="1" sqref="H7:H21 J7" xr:uid="{00000000-0002-0000-0000-000001000000}">
      <formula1>"ANO,NE"</formula1>
    </dataValidation>
    <dataValidation type="list" allowBlank="1" showInputMessage="1" showErrorMessage="1" sqref="J16 J17 J18" xr:uid="{C5267AD2-033B-4D36-97FB-879F129BAB1C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2022-06-13T06:21:29Z</cp:lastPrinted>
  <dcterms:created xsi:type="dcterms:W3CDTF">2014-03-05T12:43:32Z</dcterms:created>
  <dcterms:modified xsi:type="dcterms:W3CDTF">2022-06-13T07:34:22Z</dcterms:modified>
</cp:coreProperties>
</file>